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0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<sst xmlns="http://schemas.openxmlformats.org/spreadsheetml/2006/main" count="297" uniqueCount="117">
  <si>
    <t>№
п/п</t>
  </si>
  <si>
    <t>Наименование параметра</t>
  </si>
  <si>
    <t>Ед. изм.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</si>
  <si>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</si>
  <si>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</si>
  <si>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</si>
  <si>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</si>
  <si>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</si>
  <si>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</si>
  <si>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</si>
  <si>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</si>
  <si>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</si>
  <si>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 за содержание дома</t>
  </si>
  <si>
    <t xml:space="preserve">     -  за текущий  ремонт</t>
  </si>
  <si>
    <t xml:space="preserve">     -  за услуги управления </t>
  </si>
  <si>
    <t xml:space="preserve">Получено денежных средств, в т. ч: 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</si>
  <si>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</si>
  <si>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</si>
  <si>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 xml:space="preserve">     -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</si>
  <si>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</si>
  <si>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</si>
  <si>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</si>
  <si>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</si>
  <si>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</si>
  <si>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</si>
  <si>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</si>
  <si>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</si>
  <si>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Периодичность выполнения работ (оказания услуг)</t>
  </si>
  <si>
    <t>Единица измерения</t>
  </si>
  <si>
    <t>21.1</t>
  </si>
  <si>
    <t>Ежедневно</t>
  </si>
  <si>
    <t>21.2</t>
  </si>
  <si>
    <t>Ежемесячно</t>
  </si>
  <si>
    <t>21.3</t>
  </si>
  <si>
    <t>21.4</t>
  </si>
  <si>
    <t>21.5</t>
  </si>
  <si>
    <t>По графику</t>
  </si>
  <si>
    <t>21.6</t>
  </si>
  <si>
    <t>21.7</t>
  </si>
  <si>
    <t>21.8</t>
  </si>
  <si>
    <t>21.9</t>
  </si>
  <si>
    <t>21.10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</si>
  <si>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</si>
  <si>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</si>
  <si>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</si>
  <si>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</si>
  <si>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</si>
  <si>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</si>
  <si>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</si>
  <si>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</si>
  <si>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</si>
  <si>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</si>
  <si>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-</t>
  </si>
  <si>
    <t>Гкал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</si>
  <si>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</si>
  <si>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</si>
  <si>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</si>
  <si>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</si>
  <si>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</si>
  <si>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</si>
  <si>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</si>
  <si>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</si>
  <si>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Учёт оплат поставщикам коммунальных ресурсов в разрезе многоквартирных домов и коммунальных услуг не ведётся</t>
  </si>
  <si>
    <t>Задолженность перед поставщиком (поставщиками) коммунального ресурса</t>
  </si>
  <si>
    <t>Учёт задолженности перед поставщиками коммунальных ресурсов в разрезе многоквартирных домов и коммунальных услуг не ведётся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</si>
  <si>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</si>
  <si>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</si>
  <si>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</si>
  <si>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</si>
  <si>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</si>
  <si>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</si>
  <si>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</si>
  <si>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 xml:space="preserve">Генеральный директор </t>
  </si>
  <si>
    <t>/</t>
  </si>
  <si>
    <t>Трудовая 56/1</t>
  </si>
  <si>
    <t>Трудовая 56/2</t>
  </si>
  <si>
    <t>Трудовая 56/3</t>
  </si>
  <si>
    <t>6 Советская 80/1</t>
  </si>
  <si>
    <t>Услуги по управлению многоквартирным домом</t>
  </si>
  <si>
    <t xml:space="preserve"> Налоги</t>
  </si>
  <si>
    <t>Аренда + охрана офиса</t>
  </si>
  <si>
    <t>Вывоз ТБО+снег полигон Спецавтохозяйство + Иртранском</t>
  </si>
  <si>
    <t>Обслуживание лифтов</t>
  </si>
  <si>
    <t>Услуги банка по сбору денежных средств</t>
  </si>
  <si>
    <t>Материалы, работы и услуги по текущему ремонту</t>
  </si>
  <si>
    <t>Обслуживание системы домофон</t>
  </si>
  <si>
    <t>Установка системы видеонаблюдения</t>
  </si>
  <si>
    <t>Итого</t>
  </si>
  <si>
    <t>Годовая фактическая стоимость работ (услуг), общая</t>
  </si>
  <si>
    <t>х</t>
  </si>
  <si>
    <r>
      <t xml:space="preserve">Годовая фактическая стоимость работ (услуг) </t>
    </r>
    <r>
      <rPr>
        <b/>
        <sz val="8"/>
        <rFont val="Arial"/>
        <family val="2"/>
      </rPr>
      <t>56/1</t>
    </r>
  </si>
  <si>
    <r>
      <t>Стоимость на единицу измерения, руб./кв.м.</t>
    </r>
    <r>
      <rPr>
        <b/>
        <sz val="8"/>
        <rFont val="Arial"/>
        <family val="2"/>
      </rPr>
      <t xml:space="preserve"> 56/1</t>
    </r>
  </si>
  <si>
    <r>
      <t xml:space="preserve">Годовая фактическая стоимость работ (услуг) </t>
    </r>
    <r>
      <rPr>
        <b/>
        <sz val="8"/>
        <rFont val="Arial"/>
        <family val="2"/>
      </rPr>
      <t>56/2</t>
    </r>
  </si>
  <si>
    <r>
      <t xml:space="preserve">Стоимость на единицу измерения, руб./кв.м. </t>
    </r>
    <r>
      <rPr>
        <b/>
        <sz val="8"/>
        <rFont val="Arial"/>
        <family val="2"/>
      </rPr>
      <t>56/2</t>
    </r>
  </si>
  <si>
    <r>
      <t xml:space="preserve">Годовая фактическая стоимость работ (услуг) </t>
    </r>
    <r>
      <rPr>
        <b/>
        <sz val="8"/>
        <rFont val="Arial"/>
        <family val="2"/>
      </rPr>
      <t>56/3</t>
    </r>
  </si>
  <si>
    <r>
      <t>Стоимость на единицу измерения, руб./кв.м.</t>
    </r>
    <r>
      <rPr>
        <b/>
        <sz val="8"/>
        <rFont val="Arial"/>
        <family val="2"/>
      </rPr>
      <t xml:space="preserve"> 56/3</t>
    </r>
  </si>
  <si>
    <r>
      <t xml:space="preserve">Годовая фактическая стоимость работ (услуг) </t>
    </r>
    <r>
      <rPr>
        <b/>
        <sz val="8"/>
        <rFont val="Arial"/>
        <family val="2"/>
      </rPr>
      <t>80/1</t>
    </r>
  </si>
  <si>
    <r>
      <t>Стоимость на единицу измерения, руб./кв.м.</t>
    </r>
    <r>
      <rPr>
        <b/>
        <sz val="8"/>
        <rFont val="Arial"/>
        <family val="2"/>
      </rPr>
      <t xml:space="preserve"> 80/1</t>
    </r>
  </si>
  <si>
    <t>Водоотведение 56/1</t>
  </si>
  <si>
    <t>Водоотведение 56/2</t>
  </si>
  <si>
    <t>Водоотведение 56/3</t>
  </si>
  <si>
    <t>Водоотведение 80/1</t>
  </si>
  <si>
    <t>Горячее водосн 80/1</t>
  </si>
  <si>
    <t>Холодное водосн 56/1</t>
  </si>
  <si>
    <t>Холодное водосн 56/2</t>
  </si>
  <si>
    <t>Холодное водосн 56/3</t>
  </si>
  <si>
    <t>Холодное водосн 80/1</t>
  </si>
  <si>
    <t>Отопление 80/1</t>
  </si>
  <si>
    <t>Горячее водосн, подпиточная 56/1</t>
  </si>
  <si>
    <t>Горячее водосн, подпиточная 56/2</t>
  </si>
  <si>
    <t>Горячее водосн, подпиточная 56/3</t>
  </si>
  <si>
    <t>Ф 2.8 Отчет об исполнении ООО "Восточно-Сибирская Инвестиционно-Строительная компания" договора управления, а также отчет о выполнении товариществом, кооперативом смет доходов и расходов за год</t>
  </si>
  <si>
    <t>Поставщики коммунальных ресурсов</t>
  </si>
  <si>
    <t>МУП Водоканал</t>
  </si>
  <si>
    <t>ОАО Иркутскэнерго</t>
  </si>
  <si>
    <t>ООО Иркутская Энергосбытовая Компания</t>
  </si>
  <si>
    <t>Искра А.В.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</si>
</sst>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</numFmts>
  <fonts count="39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1" fillId="2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2" fontId="1" fillId="2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77"/>
  <sheetViews>
    <sheetView tabSelected="1" zoomScalePageLayoutView="0" workbookViewId="0" topLeftCell="A58">
      <selection activeCell="Y64" sqref="Y64"/>
    </sheetView>
  </sheetViews>
  <sheetFormatPr defaultColWidth="10.66015625" defaultRowHeight="11.25"/>
  <cols>
    <col min="1" max="1" width="6.16015625" style="1" customWidth="1"/>
    <col min="2" max="6" width="7.16015625" style="1" customWidth="1"/>
    <col min="7" max="7" width="8.33203125" style="1" customWidth="1"/>
    <col min="8" max="8" width="7" style="1" customWidth="1"/>
    <col min="9" max="10" width="11.66015625" style="1" customWidth="1"/>
    <col min="11" max="11" width="10.83203125" style="1" customWidth="1"/>
    <col min="12" max="12" width="12.83203125" style="1" customWidth="1"/>
    <col min="13" max="13" width="13" style="1" customWidth="1"/>
    <col min="14" max="14" width="11.83203125" style="1" customWidth="1"/>
    <col min="15" max="15" width="11.66015625" style="1" customWidth="1"/>
    <col min="16" max="16" width="11.16015625" style="0" customWidth="1"/>
    <col min="17" max="17" width="10.66015625" style="0" customWidth="1"/>
    <col min="18" max="18" width="11.16015625" style="0" customWidth="1"/>
    <col min="19" max="19" width="10.66015625" style="0" customWidth="1"/>
    <col min="20" max="20" width="11" style="0" customWidth="1"/>
    <col min="21" max="21" width="11.83203125" style="0" customWidth="1"/>
    <col min="22" max="22" width="13.83203125" style="0" customWidth="1"/>
  </cols>
  <sheetData>
    <row r="1" spans="1:15" s="1" customFormat="1" ht="24.75" customHeight="1">
      <c r="A1" s="40" t="s">
        <v>111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7:11" s="1" customFormat="1" ht="12.75" customHeight="1">
      <c r="G2" s="2"/>
      <c r="H2" s="26"/>
      <c r="I2" s="26"/>
      <c r="J2" s="26"/>
      <c r="K2" s="26"/>
    </row>
    <row r="3" s="1" customFormat="1" ht="4.5" customHeight="1"/>
    <row r="4" spans="1:21" s="1" customFormat="1" ht="36" customHeight="1">
      <c r="A4" s="3" t="s">
        <v>0</v>
      </c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" t="s">
        <v>2</v>
      </c>
      <c r="O4" s="3" t="s">
        <v>87</v>
      </c>
      <c r="P4" s="19" t="s">
        <v>74</v>
      </c>
      <c r="Q4" s="19" t="s">
        <v>75</v>
      </c>
      <c r="R4" s="19" t="s">
        <v>76</v>
      </c>
      <c r="S4" s="19" t="s">
        <v>77</v>
      </c>
      <c r="T4" s="11" t="s">
        <v>89</v>
      </c>
      <c r="U4" s="11" t="s">
        <v>89</v>
      </c>
    </row>
    <row r="5" spans="1:21" s="1" customFormat="1" ht="12.75" customHeight="1">
      <c r="A5" s="5">
        <v>1</v>
      </c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6"/>
      <c r="O5" s="7"/>
      <c r="P5" s="17">
        <v>43190</v>
      </c>
      <c r="Q5" s="17">
        <v>43190</v>
      </c>
      <c r="R5" s="17">
        <v>43190</v>
      </c>
      <c r="S5" s="17">
        <v>43190</v>
      </c>
      <c r="T5" s="11" t="s">
        <v>89</v>
      </c>
      <c r="U5" s="11" t="s">
        <v>89</v>
      </c>
    </row>
    <row r="6" spans="1:21" s="1" customFormat="1" ht="12.75" customHeight="1">
      <c r="A6" s="5">
        <v>2</v>
      </c>
      <c r="B6" s="31" t="s">
        <v>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6"/>
      <c r="O6" s="7"/>
      <c r="P6" s="17">
        <v>42736</v>
      </c>
      <c r="Q6" s="17">
        <v>42736</v>
      </c>
      <c r="R6" s="17">
        <v>42736</v>
      </c>
      <c r="S6" s="17">
        <v>42736</v>
      </c>
      <c r="T6" s="11" t="s">
        <v>89</v>
      </c>
      <c r="U6" s="11" t="s">
        <v>89</v>
      </c>
    </row>
    <row r="7" spans="1:21" s="1" customFormat="1" ht="12.75" customHeight="1">
      <c r="A7" s="5">
        <v>3</v>
      </c>
      <c r="B7" s="31" t="s">
        <v>5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6"/>
      <c r="O7" s="7"/>
      <c r="P7" s="17">
        <v>43100</v>
      </c>
      <c r="Q7" s="17">
        <v>43100</v>
      </c>
      <c r="R7" s="17">
        <v>43100</v>
      </c>
      <c r="S7" s="17">
        <v>43100</v>
      </c>
      <c r="T7" s="11" t="s">
        <v>89</v>
      </c>
      <c r="U7" s="11" t="s">
        <v>89</v>
      </c>
    </row>
    <row r="8" spans="1:21" s="1" customFormat="1" ht="12.75" customHeight="1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2"/>
      <c r="Q8" s="12"/>
      <c r="R8" s="12"/>
      <c r="S8" s="12"/>
      <c r="T8" s="11" t="s">
        <v>89</v>
      </c>
      <c r="U8" s="11" t="s">
        <v>89</v>
      </c>
    </row>
    <row r="9" spans="1:21" s="1" customFormat="1" ht="12.75" customHeight="1">
      <c r="A9" s="5">
        <v>4</v>
      </c>
      <c r="B9" s="31" t="s">
        <v>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8" t="s">
        <v>8</v>
      </c>
      <c r="O9" s="9">
        <f>P9+Q9+R9+S9</f>
        <v>0</v>
      </c>
      <c r="P9" s="12">
        <v>0</v>
      </c>
      <c r="Q9" s="12">
        <v>0</v>
      </c>
      <c r="R9" s="12">
        <v>0</v>
      </c>
      <c r="S9" s="12">
        <v>0</v>
      </c>
      <c r="T9" s="11" t="s">
        <v>89</v>
      </c>
      <c r="U9" s="11" t="s">
        <v>89</v>
      </c>
    </row>
    <row r="10" spans="1:21" s="1" customFormat="1" ht="12.75" customHeight="1">
      <c r="A10" s="5">
        <v>5</v>
      </c>
      <c r="B10" s="31" t="s">
        <v>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8" t="s">
        <v>8</v>
      </c>
      <c r="O10" s="9">
        <f aca="true" t="shared" si="0" ref="O10:O25">P10+Q10+R10+S10</f>
        <v>0</v>
      </c>
      <c r="P10" s="12"/>
      <c r="Q10" s="12"/>
      <c r="R10" s="12"/>
      <c r="S10" s="12"/>
      <c r="T10" s="11" t="s">
        <v>89</v>
      </c>
      <c r="U10" s="11" t="s">
        <v>89</v>
      </c>
    </row>
    <row r="11" spans="1:21" s="1" customFormat="1" ht="12.75" customHeight="1">
      <c r="A11" s="5">
        <v>6</v>
      </c>
      <c r="B11" s="31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8" t="s">
        <v>8</v>
      </c>
      <c r="O11" s="9">
        <f t="shared" si="0"/>
        <v>1618123.48</v>
      </c>
      <c r="P11" s="12">
        <v>604384.25</v>
      </c>
      <c r="Q11" s="12">
        <v>353549.13</v>
      </c>
      <c r="R11" s="12">
        <v>660190.1</v>
      </c>
      <c r="S11" s="12">
        <v>0</v>
      </c>
      <c r="T11" s="11" t="s">
        <v>89</v>
      </c>
      <c r="U11" s="11" t="s">
        <v>89</v>
      </c>
    </row>
    <row r="12" spans="1:21" s="1" customFormat="1" ht="12.75" customHeight="1">
      <c r="A12" s="5">
        <v>7</v>
      </c>
      <c r="B12" s="31" t="s">
        <v>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8" t="s">
        <v>8</v>
      </c>
      <c r="O12" s="9">
        <f t="shared" si="0"/>
        <v>12999898.399999999</v>
      </c>
      <c r="P12" s="18">
        <f>P13+P14+P15</f>
        <v>3280074.96</v>
      </c>
      <c r="Q12" s="18">
        <f>Q13+Q14+Q15</f>
        <v>2546211.36</v>
      </c>
      <c r="R12" s="18">
        <f>R13+R14+R15</f>
        <v>4787475.04</v>
      </c>
      <c r="S12" s="18">
        <f>S13+S14+S15</f>
        <v>2386137.04</v>
      </c>
      <c r="T12" s="11" t="s">
        <v>89</v>
      </c>
      <c r="U12" s="11" t="s">
        <v>89</v>
      </c>
    </row>
    <row r="13" spans="1:21" s="1" customFormat="1" ht="12.75" customHeight="1">
      <c r="A13" s="5">
        <v>8</v>
      </c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8" t="s">
        <v>8</v>
      </c>
      <c r="O13" s="9">
        <f t="shared" si="0"/>
        <v>12264804.860000001</v>
      </c>
      <c r="P13" s="12">
        <v>3089621.52</v>
      </c>
      <c r="Q13" s="12">
        <v>2396903.04</v>
      </c>
      <c r="R13" s="12">
        <v>4529117.57</v>
      </c>
      <c r="S13" s="12">
        <v>2249162.73</v>
      </c>
      <c r="T13" s="11" t="s">
        <v>89</v>
      </c>
      <c r="U13" s="11" t="s">
        <v>89</v>
      </c>
    </row>
    <row r="14" spans="1:21" s="1" customFormat="1" ht="12.75" customHeight="1">
      <c r="A14" s="5">
        <v>9</v>
      </c>
      <c r="B14" s="31" t="s">
        <v>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8" t="s">
        <v>8</v>
      </c>
      <c r="O14" s="9">
        <f t="shared" si="0"/>
        <v>735093.54</v>
      </c>
      <c r="P14" s="12">
        <v>190453.44</v>
      </c>
      <c r="Q14" s="12">
        <v>149308.32</v>
      </c>
      <c r="R14" s="12">
        <v>258357.47</v>
      </c>
      <c r="S14" s="12">
        <v>136974.31</v>
      </c>
      <c r="T14" s="11" t="s">
        <v>89</v>
      </c>
      <c r="U14" s="11" t="s">
        <v>89</v>
      </c>
    </row>
    <row r="15" spans="1:21" s="1" customFormat="1" ht="12.75" customHeight="1">
      <c r="A15" s="5">
        <v>10</v>
      </c>
      <c r="B15" s="31" t="s">
        <v>14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8" t="s">
        <v>8</v>
      </c>
      <c r="O15" s="9">
        <f t="shared" si="0"/>
        <v>0</v>
      </c>
      <c r="P15" s="12">
        <v>0</v>
      </c>
      <c r="Q15" s="12">
        <v>0</v>
      </c>
      <c r="R15" s="12">
        <v>0</v>
      </c>
      <c r="S15" s="12">
        <v>0</v>
      </c>
      <c r="T15" s="11" t="s">
        <v>89</v>
      </c>
      <c r="U15" s="11" t="s">
        <v>89</v>
      </c>
    </row>
    <row r="16" spans="1:21" s="1" customFormat="1" ht="12.75" customHeight="1">
      <c r="A16" s="5">
        <v>11</v>
      </c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8" t="s">
        <v>8</v>
      </c>
      <c r="O16" s="9">
        <f t="shared" si="0"/>
        <v>11620914.809999999</v>
      </c>
      <c r="P16" s="12">
        <f>184133.76+2932283+54817</f>
        <v>3171233.76</v>
      </c>
      <c r="Q16" s="12">
        <f>146944.68+2315379.51+43578</f>
        <v>2505902.19</v>
      </c>
      <c r="R16" s="12">
        <f>254420.64+4362691.22+97314</f>
        <v>4714425.859999999</v>
      </c>
      <c r="S16" s="12">
        <f>70570+1158783</f>
        <v>1229353</v>
      </c>
      <c r="T16" s="11" t="s">
        <v>89</v>
      </c>
      <c r="U16" s="11" t="s">
        <v>89</v>
      </c>
    </row>
    <row r="17" spans="1:21" s="1" customFormat="1" ht="12.75" customHeight="1">
      <c r="A17" s="5">
        <v>12</v>
      </c>
      <c r="B17" s="31" t="s">
        <v>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8" t="s">
        <v>8</v>
      </c>
      <c r="O17" s="9">
        <f t="shared" si="0"/>
        <v>11620914.809999999</v>
      </c>
      <c r="P17" s="12">
        <f>P16</f>
        <v>3171233.76</v>
      </c>
      <c r="Q17" s="12">
        <f>Q16</f>
        <v>2505902.19</v>
      </c>
      <c r="R17" s="12">
        <f>R16</f>
        <v>4714425.859999999</v>
      </c>
      <c r="S17" s="12">
        <f>S16</f>
        <v>1229353</v>
      </c>
      <c r="T17" s="11" t="s">
        <v>89</v>
      </c>
      <c r="U17" s="11" t="s">
        <v>89</v>
      </c>
    </row>
    <row r="18" spans="1:21" s="1" customFormat="1" ht="12.75" customHeight="1">
      <c r="A18" s="5">
        <v>13</v>
      </c>
      <c r="B18" s="31" t="s">
        <v>17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8" t="s">
        <v>8</v>
      </c>
      <c r="O18" s="9">
        <f t="shared" si="0"/>
        <v>0</v>
      </c>
      <c r="P18" s="12">
        <v>0</v>
      </c>
      <c r="Q18" s="12">
        <v>0</v>
      </c>
      <c r="R18" s="12">
        <v>0</v>
      </c>
      <c r="S18" s="12">
        <v>0</v>
      </c>
      <c r="T18" s="11" t="s">
        <v>89</v>
      </c>
      <c r="U18" s="11" t="s">
        <v>89</v>
      </c>
    </row>
    <row r="19" spans="1:21" s="1" customFormat="1" ht="12.75" customHeight="1">
      <c r="A19" s="5">
        <v>14</v>
      </c>
      <c r="B19" s="31" t="s">
        <v>18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8" t="s">
        <v>8</v>
      </c>
      <c r="O19" s="9">
        <f t="shared" si="0"/>
        <v>0</v>
      </c>
      <c r="P19" s="12">
        <v>0</v>
      </c>
      <c r="Q19" s="12">
        <v>0</v>
      </c>
      <c r="R19" s="12">
        <v>0</v>
      </c>
      <c r="S19" s="12">
        <v>0</v>
      </c>
      <c r="T19" s="11" t="s">
        <v>89</v>
      </c>
      <c r="U19" s="11" t="s">
        <v>89</v>
      </c>
    </row>
    <row r="20" spans="1:21" s="1" customFormat="1" ht="12.75" customHeight="1">
      <c r="A20" s="5">
        <v>15</v>
      </c>
      <c r="B20" s="31" t="s">
        <v>19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8" t="s">
        <v>8</v>
      </c>
      <c r="O20" s="9">
        <f t="shared" si="0"/>
        <v>0</v>
      </c>
      <c r="P20" s="12">
        <v>0</v>
      </c>
      <c r="Q20" s="12">
        <v>0</v>
      </c>
      <c r="R20" s="12">
        <v>0</v>
      </c>
      <c r="S20" s="12">
        <v>0</v>
      </c>
      <c r="T20" s="11" t="s">
        <v>89</v>
      </c>
      <c r="U20" s="11" t="s">
        <v>89</v>
      </c>
    </row>
    <row r="21" spans="1:21" s="1" customFormat="1" ht="12.75" customHeight="1">
      <c r="A21" s="5">
        <v>16</v>
      </c>
      <c r="B21" s="31" t="s">
        <v>20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8" t="s">
        <v>8</v>
      </c>
      <c r="O21" s="9">
        <f t="shared" si="0"/>
        <v>0</v>
      </c>
      <c r="P21" s="12">
        <v>0</v>
      </c>
      <c r="Q21" s="12">
        <v>0</v>
      </c>
      <c r="R21" s="12">
        <v>0</v>
      </c>
      <c r="S21" s="12">
        <v>0</v>
      </c>
      <c r="T21" s="11" t="s">
        <v>89</v>
      </c>
      <c r="U21" s="11" t="s">
        <v>89</v>
      </c>
    </row>
    <row r="22" spans="1:21" s="1" customFormat="1" ht="12.75" customHeight="1">
      <c r="A22" s="5">
        <v>17</v>
      </c>
      <c r="B22" s="31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8" t="s">
        <v>8</v>
      </c>
      <c r="O22" s="9">
        <f t="shared" si="0"/>
        <v>11620914.809999999</v>
      </c>
      <c r="P22" s="12">
        <f>P9+P16</f>
        <v>3171233.76</v>
      </c>
      <c r="Q22" s="12">
        <f>Q9+Q16</f>
        <v>2505902.19</v>
      </c>
      <c r="R22" s="12">
        <f>R9+R16</f>
        <v>4714425.859999999</v>
      </c>
      <c r="S22" s="12">
        <f>S9+S16</f>
        <v>1229353</v>
      </c>
      <c r="T22" s="11" t="s">
        <v>89</v>
      </c>
      <c r="U22" s="11" t="s">
        <v>89</v>
      </c>
    </row>
    <row r="23" spans="1:21" s="1" customFormat="1" ht="12.75" customHeight="1">
      <c r="A23" s="5">
        <v>18</v>
      </c>
      <c r="B23" s="31" t="s">
        <v>22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8" t="s">
        <v>8</v>
      </c>
      <c r="O23" s="9">
        <f t="shared" si="0"/>
        <v>0</v>
      </c>
      <c r="P23" s="12">
        <v>0</v>
      </c>
      <c r="Q23" s="12">
        <v>0</v>
      </c>
      <c r="R23" s="12">
        <v>0</v>
      </c>
      <c r="S23" s="12">
        <v>0</v>
      </c>
      <c r="T23" s="11" t="s">
        <v>89</v>
      </c>
      <c r="U23" s="11" t="s">
        <v>89</v>
      </c>
    </row>
    <row r="24" spans="1:21" s="1" customFormat="1" ht="12.75" customHeight="1">
      <c r="A24" s="5">
        <v>19</v>
      </c>
      <c r="B24" s="31" t="s">
        <v>23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8" t="s">
        <v>8</v>
      </c>
      <c r="O24" s="9">
        <f t="shared" si="0"/>
        <v>0</v>
      </c>
      <c r="P24" s="12">
        <v>0</v>
      </c>
      <c r="Q24" s="12">
        <v>0</v>
      </c>
      <c r="R24" s="12">
        <v>0</v>
      </c>
      <c r="S24" s="12">
        <v>0</v>
      </c>
      <c r="T24" s="11" t="s">
        <v>89</v>
      </c>
      <c r="U24" s="11" t="s">
        <v>89</v>
      </c>
    </row>
    <row r="25" spans="1:21" s="1" customFormat="1" ht="12.75" customHeight="1">
      <c r="A25" s="20">
        <v>20</v>
      </c>
      <c r="B25" s="39" t="s">
        <v>24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1" t="s">
        <v>8</v>
      </c>
      <c r="O25" s="22">
        <f t="shared" si="0"/>
        <v>2997107.0700000003</v>
      </c>
      <c r="P25" s="23">
        <f>P11+P12-P16</f>
        <v>713225.4500000002</v>
      </c>
      <c r="Q25" s="23">
        <f>Q11+Q12-Q16</f>
        <v>393858.2999999998</v>
      </c>
      <c r="R25" s="23">
        <f>R11+R12-R16</f>
        <v>733239.2800000003</v>
      </c>
      <c r="S25" s="23">
        <f>S11+S12-S16</f>
        <v>1156784.04</v>
      </c>
      <c r="T25" s="11" t="s">
        <v>89</v>
      </c>
      <c r="U25" s="11" t="s">
        <v>89</v>
      </c>
    </row>
    <row r="26" spans="1:21" s="1" customFormat="1" ht="24.75" customHeight="1">
      <c r="A26" s="32" t="s">
        <v>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5"/>
      <c r="Q26" s="35"/>
      <c r="R26" s="35"/>
      <c r="S26" s="35"/>
      <c r="T26" s="35"/>
      <c r="U26" s="35"/>
    </row>
    <row r="27" spans="1:21" ht="11.25" customHeight="1">
      <c r="A27" s="36">
        <v>21</v>
      </c>
      <c r="B27" s="38" t="s">
        <v>26</v>
      </c>
      <c r="C27" s="38"/>
      <c r="D27" s="38"/>
      <c r="E27" s="38"/>
      <c r="F27" s="38"/>
      <c r="G27" s="38"/>
      <c r="H27" s="38"/>
      <c r="I27" s="38" t="s">
        <v>88</v>
      </c>
      <c r="J27" s="38"/>
      <c r="K27" s="38"/>
      <c r="L27" s="38" t="s">
        <v>27</v>
      </c>
      <c r="M27" s="38"/>
      <c r="N27" s="25" t="s">
        <v>90</v>
      </c>
      <c r="O27" s="25" t="s">
        <v>91</v>
      </c>
      <c r="P27" s="42" t="s">
        <v>92</v>
      </c>
      <c r="Q27" s="42" t="s">
        <v>93</v>
      </c>
      <c r="R27" s="25" t="s">
        <v>94</v>
      </c>
      <c r="S27" s="25" t="s">
        <v>95</v>
      </c>
      <c r="T27" s="42" t="s">
        <v>96</v>
      </c>
      <c r="U27" s="42" t="s">
        <v>97</v>
      </c>
    </row>
    <row r="28" spans="1:21" ht="55.5" customHeight="1">
      <c r="A28" s="3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5"/>
      <c r="P28" s="42"/>
      <c r="Q28" s="42"/>
      <c r="R28" s="25"/>
      <c r="S28" s="25"/>
      <c r="T28" s="42"/>
      <c r="U28" s="42"/>
    </row>
    <row r="29" spans="1:21" s="1" customFormat="1" ht="12.75" customHeight="1">
      <c r="A29" s="11" t="s">
        <v>29</v>
      </c>
      <c r="B29" s="29" t="s">
        <v>78</v>
      </c>
      <c r="C29" s="29"/>
      <c r="D29" s="29"/>
      <c r="E29" s="29"/>
      <c r="F29" s="29"/>
      <c r="G29" s="29"/>
      <c r="H29" s="29"/>
      <c r="I29" s="30">
        <v>6494052.97</v>
      </c>
      <c r="J29" s="30"/>
      <c r="K29" s="30"/>
      <c r="L29" s="24" t="s">
        <v>32</v>
      </c>
      <c r="M29" s="24"/>
      <c r="N29" s="12">
        <v>1599879.8757699458</v>
      </c>
      <c r="O29" s="12">
        <f>N29/7935.56</f>
        <v>201.60894451934655</v>
      </c>
      <c r="P29" s="43">
        <v>1252229.4438713568</v>
      </c>
      <c r="Q29" s="43">
        <f>P29/6211.18</f>
        <v>201.6089444954673</v>
      </c>
      <c r="R29" s="12">
        <v>2208041.3227293086</v>
      </c>
      <c r="S29" s="12">
        <f>R29/10952.1</f>
        <v>201.60894465256055</v>
      </c>
      <c r="T29" s="45">
        <v>1433902.327629389</v>
      </c>
      <c r="U29" s="45">
        <f>T29/7437</f>
        <v>192.80655205450975</v>
      </c>
    </row>
    <row r="30" spans="1:21" s="1" customFormat="1" ht="12.75" customHeight="1">
      <c r="A30" s="11" t="s">
        <v>31</v>
      </c>
      <c r="B30" s="29" t="s">
        <v>79</v>
      </c>
      <c r="C30" s="29"/>
      <c r="D30" s="29"/>
      <c r="E30" s="29"/>
      <c r="F30" s="29"/>
      <c r="G30" s="29"/>
      <c r="H30" s="29"/>
      <c r="I30" s="30">
        <v>1698814.5</v>
      </c>
      <c r="J30" s="30"/>
      <c r="K30" s="30"/>
      <c r="L30" s="24" t="s">
        <v>32</v>
      </c>
      <c r="M30" s="24"/>
      <c r="N30" s="12">
        <v>422259.7613932813</v>
      </c>
      <c r="O30" s="12">
        <f aca="true" t="shared" si="1" ref="O30:O38">N30/7935.56</f>
        <v>53.21108546760169</v>
      </c>
      <c r="P30" s="43">
        <v>330503.62979922275</v>
      </c>
      <c r="Q30" s="43">
        <f aca="true" t="shared" si="2" ref="Q30:Q38">P30/6211.18</f>
        <v>53.211085461896566</v>
      </c>
      <c r="R30" s="12">
        <v>582773.1295372761</v>
      </c>
      <c r="S30" s="12">
        <f aca="true" t="shared" si="3" ref="S30:S38">R30/10952.1</f>
        <v>53.21108550298811</v>
      </c>
      <c r="T30" s="45">
        <v>363277.97927022</v>
      </c>
      <c r="U30" s="45">
        <f aca="true" t="shared" si="4" ref="U30:U40">T30/7437</f>
        <v>48.847381910746265</v>
      </c>
    </row>
    <row r="31" spans="1:21" s="1" customFormat="1" ht="36.75" customHeight="1">
      <c r="A31" s="11" t="s">
        <v>33</v>
      </c>
      <c r="B31" s="29" t="s">
        <v>80</v>
      </c>
      <c r="C31" s="29"/>
      <c r="D31" s="29"/>
      <c r="E31" s="29"/>
      <c r="F31" s="29"/>
      <c r="G31" s="29"/>
      <c r="H31" s="29"/>
      <c r="I31" s="30">
        <v>1127100</v>
      </c>
      <c r="J31" s="30"/>
      <c r="K31" s="30"/>
      <c r="L31" s="24" t="s">
        <v>32</v>
      </c>
      <c r="M31" s="24"/>
      <c r="N31" s="46">
        <v>281687.87338542496</v>
      </c>
      <c r="O31" s="46">
        <f t="shared" si="1"/>
        <v>35.49691179770866</v>
      </c>
      <c r="P31" s="45">
        <v>220476.615197475</v>
      </c>
      <c r="Q31" s="45">
        <f t="shared" si="2"/>
        <v>35.49673575672819</v>
      </c>
      <c r="R31" s="46">
        <v>388751.70641710015</v>
      </c>
      <c r="S31" s="46">
        <f t="shared" si="3"/>
        <v>35.495631560805705</v>
      </c>
      <c r="T31" s="45">
        <v>236183.80500000002</v>
      </c>
      <c r="U31" s="45">
        <f t="shared" si="4"/>
        <v>31.75794070189593</v>
      </c>
    </row>
    <row r="32" spans="1:21" s="1" customFormat="1" ht="36.75" customHeight="1">
      <c r="A32" s="11" t="s">
        <v>34</v>
      </c>
      <c r="B32" s="29" t="s">
        <v>81</v>
      </c>
      <c r="C32" s="29"/>
      <c r="D32" s="29"/>
      <c r="E32" s="29"/>
      <c r="F32" s="29"/>
      <c r="G32" s="29"/>
      <c r="H32" s="29"/>
      <c r="I32" s="30">
        <v>381259.38</v>
      </c>
      <c r="J32" s="30"/>
      <c r="K32" s="30"/>
      <c r="L32" s="24" t="s">
        <v>32</v>
      </c>
      <c r="M32" s="24"/>
      <c r="N32" s="46">
        <v>77146.5036053334</v>
      </c>
      <c r="O32" s="46">
        <f t="shared" si="1"/>
        <v>9.721620604637026</v>
      </c>
      <c r="P32" s="45">
        <v>60382.73536432982</v>
      </c>
      <c r="Q32" s="45">
        <f t="shared" si="2"/>
        <v>9.721620588089513</v>
      </c>
      <c r="R32" s="46">
        <v>106472.1610303368</v>
      </c>
      <c r="S32" s="46">
        <f t="shared" si="3"/>
        <v>9.721620605211495</v>
      </c>
      <c r="T32" s="45">
        <v>137257.98</v>
      </c>
      <c r="U32" s="45">
        <f t="shared" si="4"/>
        <v>18.45609519967729</v>
      </c>
    </row>
    <row r="33" spans="1:21" s="1" customFormat="1" ht="12.75" customHeight="1">
      <c r="A33" s="11" t="s">
        <v>35</v>
      </c>
      <c r="B33" s="29" t="s">
        <v>82</v>
      </c>
      <c r="C33" s="29"/>
      <c r="D33" s="29"/>
      <c r="E33" s="29"/>
      <c r="F33" s="29"/>
      <c r="G33" s="29"/>
      <c r="H33" s="29"/>
      <c r="I33" s="30">
        <v>1005600</v>
      </c>
      <c r="J33" s="30"/>
      <c r="K33" s="30"/>
      <c r="L33" s="24" t="s">
        <v>30</v>
      </c>
      <c r="M33" s="24"/>
      <c r="N33" s="46">
        <v>276840.5380682896</v>
      </c>
      <c r="O33" s="46">
        <f t="shared" si="1"/>
        <v>34.886074589353434</v>
      </c>
      <c r="P33" s="45">
        <v>216683.6883990752</v>
      </c>
      <c r="Q33" s="45">
        <f t="shared" si="2"/>
        <v>34.886074529972596</v>
      </c>
      <c r="R33" s="46">
        <v>382075.7775326352</v>
      </c>
      <c r="S33" s="46">
        <f t="shared" si="3"/>
        <v>34.8860745914149</v>
      </c>
      <c r="T33" s="45">
        <v>129999.99999999999</v>
      </c>
      <c r="U33" s="45">
        <f t="shared" si="4"/>
        <v>17.480166733898074</v>
      </c>
    </row>
    <row r="34" spans="1:21" s="1" customFormat="1" ht="24.75" customHeight="1">
      <c r="A34" s="11" t="s">
        <v>37</v>
      </c>
      <c r="B34" s="29" t="s">
        <v>83</v>
      </c>
      <c r="C34" s="29"/>
      <c r="D34" s="29"/>
      <c r="E34" s="29"/>
      <c r="F34" s="29"/>
      <c r="G34" s="29"/>
      <c r="H34" s="29"/>
      <c r="I34" s="30">
        <v>215382.74</v>
      </c>
      <c r="J34" s="30"/>
      <c r="K34" s="30"/>
      <c r="L34" s="24" t="s">
        <v>30</v>
      </c>
      <c r="M34" s="24"/>
      <c r="N34" s="46">
        <v>52532.303894053184</v>
      </c>
      <c r="O34" s="46">
        <f t="shared" si="1"/>
        <v>6.6198609668445805</v>
      </c>
      <c r="P34" s="45">
        <v>41117.14804149562</v>
      </c>
      <c r="Q34" s="45">
        <f t="shared" si="2"/>
        <v>6.619860967078013</v>
      </c>
      <c r="R34" s="46">
        <v>72501.37934711782</v>
      </c>
      <c r="S34" s="46">
        <f t="shared" si="3"/>
        <v>6.619860971605246</v>
      </c>
      <c r="T34" s="45">
        <v>49231.90611733338</v>
      </c>
      <c r="U34" s="45">
        <f t="shared" si="4"/>
        <v>6.619860981220032</v>
      </c>
    </row>
    <row r="35" spans="1:21" s="1" customFormat="1" ht="24.75" customHeight="1">
      <c r="A35" s="11"/>
      <c r="B35" s="29" t="s">
        <v>85</v>
      </c>
      <c r="C35" s="29"/>
      <c r="D35" s="29"/>
      <c r="E35" s="29"/>
      <c r="F35" s="29"/>
      <c r="G35" s="29"/>
      <c r="H35" s="29"/>
      <c r="I35" s="30">
        <v>51069</v>
      </c>
      <c r="J35" s="30"/>
      <c r="K35" s="30"/>
      <c r="L35" s="24" t="s">
        <v>30</v>
      </c>
      <c r="M35" s="24"/>
      <c r="N35" s="46">
        <v>16146.607325289004</v>
      </c>
      <c r="O35" s="46">
        <f t="shared" si="1"/>
        <v>2.034715549411636</v>
      </c>
      <c r="P35" s="45">
        <v>12637.984504683001</v>
      </c>
      <c r="Q35" s="45">
        <f t="shared" si="2"/>
        <v>2.034715545948274</v>
      </c>
      <c r="R35" s="46">
        <v>22284.408170027993</v>
      </c>
      <c r="S35" s="46">
        <f t="shared" si="3"/>
        <v>2.03471554953187</v>
      </c>
      <c r="T35" s="45">
        <v>0</v>
      </c>
      <c r="U35" s="45">
        <f t="shared" si="4"/>
        <v>0</v>
      </c>
    </row>
    <row r="36" spans="1:21" s="1" customFormat="1" ht="24.75" customHeight="1">
      <c r="A36" s="11"/>
      <c r="B36" s="29" t="s">
        <v>83</v>
      </c>
      <c r="C36" s="29"/>
      <c r="D36" s="29"/>
      <c r="E36" s="29"/>
      <c r="F36" s="29"/>
      <c r="G36" s="29"/>
      <c r="H36" s="29"/>
      <c r="I36" s="30">
        <v>3914.22</v>
      </c>
      <c r="J36" s="30"/>
      <c r="K36" s="30"/>
      <c r="L36" s="24" t="s">
        <v>30</v>
      </c>
      <c r="M36" s="24"/>
      <c r="N36" s="46">
        <v>1096.3583999999998</v>
      </c>
      <c r="O36" s="46">
        <f t="shared" si="1"/>
        <v>0.1381576599509045</v>
      </c>
      <c r="P36" s="45">
        <v>871.5792000000002</v>
      </c>
      <c r="Q36" s="45">
        <f t="shared" si="2"/>
        <v>0.1403242540064851</v>
      </c>
      <c r="R36" s="46">
        <v>1946.2847999999997</v>
      </c>
      <c r="S36" s="46">
        <f t="shared" si="3"/>
        <v>0.17770882296545865</v>
      </c>
      <c r="T36" s="45">
        <v>0</v>
      </c>
      <c r="U36" s="45">
        <f t="shared" si="4"/>
        <v>0</v>
      </c>
    </row>
    <row r="37" spans="1:21" s="1" customFormat="1" ht="24.75" customHeight="1">
      <c r="A37" s="11" t="s">
        <v>38</v>
      </c>
      <c r="B37" s="29" t="s">
        <v>84</v>
      </c>
      <c r="C37" s="29"/>
      <c r="D37" s="29"/>
      <c r="E37" s="29"/>
      <c r="F37" s="29"/>
      <c r="G37" s="29"/>
      <c r="H37" s="29"/>
      <c r="I37" s="30">
        <v>620497.44</v>
      </c>
      <c r="J37" s="30"/>
      <c r="K37" s="30"/>
      <c r="L37" s="24" t="s">
        <v>32</v>
      </c>
      <c r="M37" s="24"/>
      <c r="N37" s="46">
        <v>179882.643239716</v>
      </c>
      <c r="O37" s="46">
        <f t="shared" si="1"/>
        <v>22.66792050462929</v>
      </c>
      <c r="P37" s="45">
        <v>140794.53429696825</v>
      </c>
      <c r="Q37" s="45">
        <f t="shared" si="2"/>
        <v>22.6679204751703</v>
      </c>
      <c r="R37" s="46">
        <v>253261.33221138772</v>
      </c>
      <c r="S37" s="46">
        <f t="shared" si="3"/>
        <v>23.124453959641322</v>
      </c>
      <c r="T37" s="45">
        <v>46559.400251928004</v>
      </c>
      <c r="U37" s="45">
        <f t="shared" si="4"/>
        <v>6.260508303338444</v>
      </c>
    </row>
    <row r="38" spans="1:21" s="1" customFormat="1" ht="48.75" customHeight="1">
      <c r="A38" s="11" t="s">
        <v>39</v>
      </c>
      <c r="B38" s="29" t="s">
        <v>83</v>
      </c>
      <c r="C38" s="29"/>
      <c r="D38" s="29"/>
      <c r="E38" s="29"/>
      <c r="F38" s="29"/>
      <c r="G38" s="29"/>
      <c r="H38" s="29"/>
      <c r="I38" s="30">
        <v>13121.38</v>
      </c>
      <c r="J38" s="30"/>
      <c r="K38" s="30"/>
      <c r="L38" s="24" t="s">
        <v>30</v>
      </c>
      <c r="M38" s="24"/>
      <c r="N38" s="46">
        <v>3682.6751999999997</v>
      </c>
      <c r="O38" s="46">
        <f t="shared" si="1"/>
        <v>0.4640725040198801</v>
      </c>
      <c r="P38" s="45">
        <v>2938.8936</v>
      </c>
      <c r="Q38" s="45">
        <f t="shared" si="2"/>
        <v>0.47316187906323753</v>
      </c>
      <c r="R38" s="46">
        <v>5088.4128</v>
      </c>
      <c r="S38" s="46">
        <f t="shared" si="3"/>
        <v>0.4646061303311694</v>
      </c>
      <c r="T38" s="45">
        <v>1411.4</v>
      </c>
      <c r="U38" s="45">
        <f t="shared" si="4"/>
        <v>0.18978082560172113</v>
      </c>
    </row>
    <row r="39" spans="1:21" s="1" customFormat="1" ht="36.75" customHeight="1">
      <c r="A39" s="11" t="s">
        <v>40</v>
      </c>
      <c r="B39" s="29" t="s">
        <v>86</v>
      </c>
      <c r="C39" s="29"/>
      <c r="D39" s="29"/>
      <c r="E39" s="29"/>
      <c r="F39" s="29"/>
      <c r="G39" s="29"/>
      <c r="H39" s="29"/>
      <c r="I39" s="30">
        <v>405217</v>
      </c>
      <c r="J39" s="30"/>
      <c r="K39" s="30"/>
      <c r="L39" s="24" t="s">
        <v>36</v>
      </c>
      <c r="M39" s="24"/>
      <c r="N39" s="12">
        <v>0</v>
      </c>
      <c r="O39" s="12">
        <v>0</v>
      </c>
      <c r="P39" s="43">
        <v>0</v>
      </c>
      <c r="Q39" s="43">
        <v>0</v>
      </c>
      <c r="R39" s="12">
        <v>0</v>
      </c>
      <c r="S39" s="12">
        <v>0</v>
      </c>
      <c r="T39" s="45">
        <v>405217</v>
      </c>
      <c r="U39" s="45">
        <f t="shared" si="4"/>
        <v>54.486620949307515</v>
      </c>
    </row>
    <row r="40" spans="1:21" s="1" customFormat="1" ht="24.75" customHeight="1">
      <c r="A40" s="11" t="s">
        <v>41</v>
      </c>
      <c r="B40" s="29" t="s">
        <v>83</v>
      </c>
      <c r="C40" s="29"/>
      <c r="D40" s="29"/>
      <c r="E40" s="29"/>
      <c r="F40" s="29"/>
      <c r="G40" s="29"/>
      <c r="H40" s="29"/>
      <c r="I40" s="30">
        <v>21300</v>
      </c>
      <c r="J40" s="30"/>
      <c r="K40" s="30"/>
      <c r="L40" s="24" t="s">
        <v>30</v>
      </c>
      <c r="M40" s="24"/>
      <c r="N40" s="12">
        <v>0</v>
      </c>
      <c r="O40" s="12">
        <v>0</v>
      </c>
      <c r="P40" s="43">
        <v>0</v>
      </c>
      <c r="Q40" s="43">
        <v>0</v>
      </c>
      <c r="R40" s="12">
        <v>0</v>
      </c>
      <c r="S40" s="12">
        <v>0</v>
      </c>
      <c r="T40" s="45">
        <v>8063.5</v>
      </c>
      <c r="U40" s="45">
        <f t="shared" si="4"/>
        <v>1.0842409573752858</v>
      </c>
    </row>
    <row r="41" spans="1:21" s="1" customFormat="1" ht="36.75" customHeight="1">
      <c r="A41" s="32" t="s">
        <v>42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  <c r="O41" s="34"/>
      <c r="P41" s="44" t="s">
        <v>74</v>
      </c>
      <c r="Q41" s="44" t="s">
        <v>75</v>
      </c>
      <c r="R41" s="44" t="s">
        <v>76</v>
      </c>
      <c r="S41" s="44" t="s">
        <v>77</v>
      </c>
      <c r="T41" s="11" t="s">
        <v>89</v>
      </c>
      <c r="U41" s="11" t="s">
        <v>89</v>
      </c>
    </row>
    <row r="42" spans="1:21" s="1" customFormat="1" ht="12.75" customHeight="1">
      <c r="A42" s="5">
        <v>27</v>
      </c>
      <c r="B42" s="31" t="s">
        <v>43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8" t="s">
        <v>44</v>
      </c>
      <c r="O42" s="13">
        <v>0</v>
      </c>
      <c r="P42" s="12">
        <v>0</v>
      </c>
      <c r="Q42" s="12">
        <v>0</v>
      </c>
      <c r="R42" s="12">
        <v>0</v>
      </c>
      <c r="S42" s="12">
        <v>0</v>
      </c>
      <c r="T42" s="11" t="s">
        <v>89</v>
      </c>
      <c r="U42" s="11" t="s">
        <v>89</v>
      </c>
    </row>
    <row r="43" spans="1:21" s="1" customFormat="1" ht="12.75" customHeight="1">
      <c r="A43" s="5">
        <v>28</v>
      </c>
      <c r="B43" s="31" t="s">
        <v>45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8" t="s">
        <v>44</v>
      </c>
      <c r="O43" s="13">
        <v>0</v>
      </c>
      <c r="P43" s="12">
        <v>0</v>
      </c>
      <c r="Q43" s="12">
        <v>0</v>
      </c>
      <c r="R43" s="12">
        <v>0</v>
      </c>
      <c r="S43" s="12">
        <v>0</v>
      </c>
      <c r="T43" s="11" t="s">
        <v>89</v>
      </c>
      <c r="U43" s="11" t="s">
        <v>89</v>
      </c>
    </row>
    <row r="44" spans="1:21" s="1" customFormat="1" ht="12.75" customHeight="1">
      <c r="A44" s="5">
        <v>29</v>
      </c>
      <c r="B44" s="31" t="s">
        <v>46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8" t="s">
        <v>44</v>
      </c>
      <c r="O44" s="13">
        <v>0</v>
      </c>
      <c r="P44" s="12">
        <v>0</v>
      </c>
      <c r="Q44" s="12">
        <v>0</v>
      </c>
      <c r="R44" s="12">
        <v>0</v>
      </c>
      <c r="S44" s="12">
        <v>0</v>
      </c>
      <c r="T44" s="11" t="s">
        <v>89</v>
      </c>
      <c r="U44" s="11" t="s">
        <v>89</v>
      </c>
    </row>
    <row r="45" spans="1:21" s="1" customFormat="1" ht="12.75" customHeight="1">
      <c r="A45" s="5">
        <v>30</v>
      </c>
      <c r="B45" s="31" t="s">
        <v>47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8" t="s">
        <v>8</v>
      </c>
      <c r="O45" s="9">
        <v>0</v>
      </c>
      <c r="P45" s="12">
        <v>0</v>
      </c>
      <c r="Q45" s="12">
        <v>0</v>
      </c>
      <c r="R45" s="12">
        <v>0</v>
      </c>
      <c r="S45" s="12">
        <v>0</v>
      </c>
      <c r="T45" s="11" t="s">
        <v>89</v>
      </c>
      <c r="U45" s="11" t="s">
        <v>89</v>
      </c>
    </row>
    <row r="46" spans="1:21" s="1" customFormat="1" ht="12.75" customHeight="1">
      <c r="A46" s="32" t="s">
        <v>48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T46" s="11" t="s">
        <v>89</v>
      </c>
      <c r="U46" s="11" t="s">
        <v>89</v>
      </c>
    </row>
    <row r="47" spans="1:21" s="1" customFormat="1" ht="12.75" customHeight="1">
      <c r="A47" s="5">
        <v>31</v>
      </c>
      <c r="B47" s="29" t="s">
        <v>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8" t="s">
        <v>8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1" t="s">
        <v>89</v>
      </c>
      <c r="U47" s="11" t="s">
        <v>89</v>
      </c>
    </row>
    <row r="48" spans="1:21" s="1" customFormat="1" ht="12.75" customHeight="1">
      <c r="A48" s="5">
        <v>32</v>
      </c>
      <c r="B48" s="29" t="s">
        <v>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8" t="s">
        <v>8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1" t="s">
        <v>89</v>
      </c>
      <c r="U48" s="11" t="s">
        <v>89</v>
      </c>
    </row>
    <row r="49" spans="1:21" s="1" customFormat="1" ht="12.75" customHeight="1">
      <c r="A49" s="5">
        <v>33</v>
      </c>
      <c r="B49" s="29" t="s">
        <v>10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8" t="s">
        <v>8</v>
      </c>
      <c r="O49" s="10">
        <v>175516.58</v>
      </c>
      <c r="P49" s="12">
        <v>218714.09</v>
      </c>
      <c r="Q49" s="12">
        <v>119805.66</v>
      </c>
      <c r="R49" s="12">
        <v>244257.6</v>
      </c>
      <c r="S49" s="12">
        <v>0</v>
      </c>
      <c r="T49" s="11" t="s">
        <v>89</v>
      </c>
      <c r="U49" s="11" t="s">
        <v>89</v>
      </c>
    </row>
    <row r="50" spans="1:21" s="1" customFormat="1" ht="12.75" customHeight="1">
      <c r="A50" s="5">
        <v>34</v>
      </c>
      <c r="B50" s="29" t="s">
        <v>22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8" t="s">
        <v>8</v>
      </c>
      <c r="O50" s="9">
        <v>0</v>
      </c>
      <c r="P50" s="12">
        <v>0</v>
      </c>
      <c r="Q50" s="12">
        <v>0</v>
      </c>
      <c r="R50" s="12">
        <v>0</v>
      </c>
      <c r="S50" s="12">
        <v>0</v>
      </c>
      <c r="T50" s="11" t="s">
        <v>89</v>
      </c>
      <c r="U50" s="11" t="s">
        <v>89</v>
      </c>
    </row>
    <row r="51" spans="1:21" s="1" customFormat="1" ht="12.75" customHeight="1">
      <c r="A51" s="5">
        <v>35</v>
      </c>
      <c r="B51" s="29" t="s">
        <v>23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8" t="s">
        <v>8</v>
      </c>
      <c r="O51" s="9">
        <v>0</v>
      </c>
      <c r="P51" s="12">
        <v>0</v>
      </c>
      <c r="Q51" s="12">
        <v>0</v>
      </c>
      <c r="R51" s="12">
        <v>0</v>
      </c>
      <c r="S51" s="12">
        <v>0</v>
      </c>
      <c r="T51" s="11" t="s">
        <v>89</v>
      </c>
      <c r="U51" s="11" t="s">
        <v>89</v>
      </c>
    </row>
    <row r="52" spans="1:21" s="1" customFormat="1" ht="12.75" customHeight="1">
      <c r="A52" s="5">
        <v>36</v>
      </c>
      <c r="B52" s="29" t="s">
        <v>24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8" t="s">
        <v>8</v>
      </c>
      <c r="O52" s="10">
        <v>82377.92</v>
      </c>
      <c r="P52" s="12">
        <v>94753</v>
      </c>
      <c r="Q52" s="12">
        <v>47220.52</v>
      </c>
      <c r="R52" s="12">
        <v>112779.5</v>
      </c>
      <c r="S52" s="12">
        <v>314179</v>
      </c>
      <c r="T52" s="11" t="s">
        <v>89</v>
      </c>
      <c r="U52" s="11" t="s">
        <v>89</v>
      </c>
    </row>
    <row r="53" spans="1:21" s="1" customFormat="1" ht="12.75" customHeight="1">
      <c r="A53" s="32" t="s">
        <v>49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T53" s="11" t="s">
        <v>89</v>
      </c>
      <c r="U53" s="11" t="s">
        <v>89</v>
      </c>
    </row>
    <row r="54" spans="1:21" s="1" customFormat="1" ht="55.5" customHeight="1">
      <c r="A54" s="5">
        <v>37</v>
      </c>
      <c r="B54" s="29" t="s">
        <v>50</v>
      </c>
      <c r="C54" s="29"/>
      <c r="D54" s="29"/>
      <c r="E54" s="29"/>
      <c r="F54" s="29"/>
      <c r="G54" s="24" t="s">
        <v>51</v>
      </c>
      <c r="H54" s="24"/>
      <c r="I54" s="12" t="s">
        <v>98</v>
      </c>
      <c r="J54" s="12" t="s">
        <v>99</v>
      </c>
      <c r="K54" s="12" t="s">
        <v>100</v>
      </c>
      <c r="L54" s="12" t="s">
        <v>101</v>
      </c>
      <c r="M54" s="11" t="s">
        <v>108</v>
      </c>
      <c r="N54" s="11" t="s">
        <v>109</v>
      </c>
      <c r="O54" s="11" t="s">
        <v>110</v>
      </c>
      <c r="P54" s="11" t="s">
        <v>102</v>
      </c>
      <c r="Q54" s="12" t="s">
        <v>103</v>
      </c>
      <c r="R54" s="12" t="s">
        <v>104</v>
      </c>
      <c r="S54" s="12" t="s">
        <v>105</v>
      </c>
      <c r="T54" s="12" t="s">
        <v>106</v>
      </c>
      <c r="U54" s="12" t="s">
        <v>107</v>
      </c>
    </row>
    <row r="55" spans="1:21" s="1" customFormat="1" ht="12.75" customHeight="1">
      <c r="A55" s="5">
        <v>38</v>
      </c>
      <c r="B55" s="29" t="s">
        <v>28</v>
      </c>
      <c r="C55" s="29"/>
      <c r="D55" s="29"/>
      <c r="E55" s="29"/>
      <c r="F55" s="29"/>
      <c r="G55" s="24" t="s">
        <v>52</v>
      </c>
      <c r="H55" s="24"/>
      <c r="I55" s="11" t="s">
        <v>54</v>
      </c>
      <c r="J55" s="11" t="s">
        <v>54</v>
      </c>
      <c r="K55" s="11" t="s">
        <v>54</v>
      </c>
      <c r="L55" s="11" t="s">
        <v>54</v>
      </c>
      <c r="M55" s="11" t="s">
        <v>54</v>
      </c>
      <c r="N55" s="11" t="s">
        <v>54</v>
      </c>
      <c r="O55" s="11" t="s">
        <v>54</v>
      </c>
      <c r="P55" s="11" t="s">
        <v>54</v>
      </c>
      <c r="Q55" s="11" t="s">
        <v>54</v>
      </c>
      <c r="R55" s="11" t="s">
        <v>54</v>
      </c>
      <c r="S55" s="11" t="s">
        <v>54</v>
      </c>
      <c r="T55" s="11" t="s">
        <v>54</v>
      </c>
      <c r="U55" s="12" t="s">
        <v>53</v>
      </c>
    </row>
    <row r="56" spans="1:21" s="1" customFormat="1" ht="12.75" customHeight="1">
      <c r="A56" s="5">
        <v>39</v>
      </c>
      <c r="B56" s="29" t="s">
        <v>55</v>
      </c>
      <c r="C56" s="29"/>
      <c r="D56" s="29"/>
      <c r="E56" s="29"/>
      <c r="F56" s="29"/>
      <c r="G56" s="24" t="s">
        <v>56</v>
      </c>
      <c r="H56" s="24"/>
      <c r="I56" s="9">
        <v>15178.22</v>
      </c>
      <c r="J56" s="9">
        <v>10723.39</v>
      </c>
      <c r="K56" s="9">
        <v>26220.39</v>
      </c>
      <c r="L56" s="10">
        <f>P56+T56</f>
        <v>6383</v>
      </c>
      <c r="M56" s="10">
        <v>6179.88</v>
      </c>
      <c r="N56" s="10">
        <v>4394.85</v>
      </c>
      <c r="O56" s="14">
        <v>10491.87</v>
      </c>
      <c r="P56" s="7">
        <v>2604</v>
      </c>
      <c r="Q56" s="7">
        <v>9102.67</v>
      </c>
      <c r="R56" s="7">
        <v>6405.87</v>
      </c>
      <c r="S56" s="7">
        <v>15546.93</v>
      </c>
      <c r="T56" s="7">
        <v>3779</v>
      </c>
      <c r="U56" s="7">
        <v>855.24</v>
      </c>
    </row>
    <row r="57" spans="1:21" s="1" customFormat="1" ht="12.75" customHeight="1">
      <c r="A57" s="5">
        <v>40</v>
      </c>
      <c r="B57" s="29" t="s">
        <v>57</v>
      </c>
      <c r="C57" s="29"/>
      <c r="D57" s="29"/>
      <c r="E57" s="29"/>
      <c r="F57" s="29"/>
      <c r="G57" s="24" t="s">
        <v>8</v>
      </c>
      <c r="H57" s="24"/>
      <c r="I57" s="10">
        <v>207367.12</v>
      </c>
      <c r="J57" s="10">
        <v>146504.6</v>
      </c>
      <c r="K57" s="10">
        <v>358227</v>
      </c>
      <c r="L57" s="10">
        <v>85598.49</v>
      </c>
      <c r="M57" s="10">
        <v>77742.55</v>
      </c>
      <c r="N57" s="10">
        <v>55286.97</v>
      </c>
      <c r="O57" s="10">
        <v>131986.97</v>
      </c>
      <c r="P57" s="7">
        <v>197538.19</v>
      </c>
      <c r="Q57" s="7">
        <v>114511</v>
      </c>
      <c r="R57" s="7">
        <v>80585.37</v>
      </c>
      <c r="S57" s="7">
        <v>195579.26</v>
      </c>
      <c r="T57" s="7">
        <v>48048.54</v>
      </c>
      <c r="U57" s="7">
        <v>907243.19</v>
      </c>
    </row>
    <row r="58" spans="1:21" s="1" customFormat="1" ht="12.75" customHeight="1">
      <c r="A58" s="5">
        <v>41</v>
      </c>
      <c r="B58" s="29" t="s">
        <v>58</v>
      </c>
      <c r="C58" s="29"/>
      <c r="D58" s="29"/>
      <c r="E58" s="29"/>
      <c r="F58" s="29"/>
      <c r="G58" s="24" t="s">
        <v>8</v>
      </c>
      <c r="H58" s="24"/>
      <c r="I58" s="10">
        <v>208227.54</v>
      </c>
      <c r="J58" s="10">
        <v>140122.45</v>
      </c>
      <c r="K58" s="10">
        <v>334858.33</v>
      </c>
      <c r="L58" s="10">
        <v>93743.8</v>
      </c>
      <c r="M58" s="10">
        <v>113968.29</v>
      </c>
      <c r="N58" s="10">
        <v>65306.39</v>
      </c>
      <c r="O58" s="10">
        <v>197273.11</v>
      </c>
      <c r="P58" s="7">
        <v>212410.52</v>
      </c>
      <c r="Q58" s="7">
        <v>116459.61</v>
      </c>
      <c r="R58" s="7">
        <v>77585.93</v>
      </c>
      <c r="S58" s="7">
        <v>181882.35</v>
      </c>
      <c r="T58" s="7">
        <v>54394.41</v>
      </c>
      <c r="U58" s="7">
        <v>667471.35</v>
      </c>
    </row>
    <row r="59" spans="1:21" s="1" customFormat="1" ht="12.75" customHeight="1">
      <c r="A59" s="5">
        <v>42</v>
      </c>
      <c r="B59" s="29" t="s">
        <v>59</v>
      </c>
      <c r="C59" s="29"/>
      <c r="D59" s="29"/>
      <c r="E59" s="29"/>
      <c r="F59" s="29"/>
      <c r="G59" s="24" t="s">
        <v>8</v>
      </c>
      <c r="H59" s="24"/>
      <c r="I59" s="10">
        <v>41594.5</v>
      </c>
      <c r="J59" s="10">
        <v>19792.73</v>
      </c>
      <c r="K59" s="10">
        <v>45063.91</v>
      </c>
      <c r="L59" s="10">
        <v>28649.64</v>
      </c>
      <c r="M59" s="10">
        <v>22765.74</v>
      </c>
      <c r="N59" s="10">
        <v>9224.73</v>
      </c>
      <c r="O59" s="9">
        <v>26548.24</v>
      </c>
      <c r="P59" s="12">
        <v>64916.14</v>
      </c>
      <c r="Q59" s="12">
        <v>23263.39</v>
      </c>
      <c r="R59" s="12">
        <v>10959.25</v>
      </c>
      <c r="S59" s="12">
        <v>24477.01</v>
      </c>
      <c r="T59" s="12">
        <v>16623.82</v>
      </c>
      <c r="U59" s="12">
        <v>203990.19</v>
      </c>
    </row>
    <row r="60" spans="1:21" s="1" customFormat="1" ht="65.25" customHeight="1">
      <c r="A60" s="5">
        <v>43</v>
      </c>
      <c r="B60" s="29" t="s">
        <v>60</v>
      </c>
      <c r="C60" s="29"/>
      <c r="D60" s="29"/>
      <c r="E60" s="29"/>
      <c r="F60" s="29"/>
      <c r="G60" s="24" t="s">
        <v>8</v>
      </c>
      <c r="H60" s="24"/>
      <c r="I60" s="47">
        <f>I57/712098.72*659624.75</f>
        <v>192086.407188346</v>
      </c>
      <c r="J60" s="47">
        <f>J57/712098.72*659624.75</f>
        <v>135708.79631527775</v>
      </c>
      <c r="K60" s="47">
        <f>K57/712098.72*659624.75</f>
        <v>331829.5464963763</v>
      </c>
      <c r="L60" s="47">
        <v>81129.24</v>
      </c>
      <c r="M60" s="47">
        <f>M57/655692.12*614785.67</f>
        <v>72892.45094063126</v>
      </c>
      <c r="N60" s="47">
        <f aca="true" t="shared" si="5" ref="N60:S60">N57/655692.12*614785.67</f>
        <v>51837.7998712565</v>
      </c>
      <c r="O60" s="47">
        <f t="shared" si="5"/>
        <v>123752.74203801612</v>
      </c>
      <c r="P60" s="47">
        <v>0</v>
      </c>
      <c r="Q60" s="47">
        <f t="shared" si="5"/>
        <v>107367.03966698579</v>
      </c>
      <c r="R60" s="47">
        <f t="shared" si="5"/>
        <v>75557.9168583693</v>
      </c>
      <c r="S60" s="47">
        <f t="shared" si="5"/>
        <v>183377.7206247411</v>
      </c>
      <c r="T60" s="12">
        <v>75309.4</v>
      </c>
      <c r="U60" s="12">
        <v>970933.27</v>
      </c>
    </row>
    <row r="61" spans="1:21" s="1" customFormat="1" ht="69.75" customHeight="1">
      <c r="A61" s="5"/>
      <c r="B61" s="29" t="s">
        <v>112</v>
      </c>
      <c r="C61" s="29"/>
      <c r="D61" s="29"/>
      <c r="E61" s="29"/>
      <c r="F61" s="29"/>
      <c r="G61" s="11"/>
      <c r="H61" s="11"/>
      <c r="I61" s="47"/>
      <c r="J61" s="47"/>
      <c r="K61" s="47"/>
      <c r="L61" s="47"/>
      <c r="M61" s="47"/>
      <c r="N61" s="47"/>
      <c r="O61" s="47"/>
      <c r="P61" s="48" t="s">
        <v>113</v>
      </c>
      <c r="Q61" s="48" t="s">
        <v>114</v>
      </c>
      <c r="R61" s="48" t="s">
        <v>115</v>
      </c>
      <c r="S61" s="48" t="s">
        <v>89</v>
      </c>
      <c r="T61" s="11" t="s">
        <v>89</v>
      </c>
      <c r="U61" s="11" t="s">
        <v>89</v>
      </c>
    </row>
    <row r="62" spans="1:21" s="1" customFormat="1" ht="36.75" customHeight="1">
      <c r="A62" s="5">
        <v>44</v>
      </c>
      <c r="B62" s="29" t="s">
        <v>61</v>
      </c>
      <c r="C62" s="29"/>
      <c r="D62" s="29"/>
      <c r="E62" s="29"/>
      <c r="F62" s="29"/>
      <c r="G62" s="24" t="s">
        <v>8</v>
      </c>
      <c r="H62" s="24"/>
      <c r="I62" s="24" t="s">
        <v>62</v>
      </c>
      <c r="J62" s="24"/>
      <c r="K62" s="24"/>
      <c r="L62" s="24"/>
      <c r="M62" s="24"/>
      <c r="N62" s="24"/>
      <c r="O62" s="24"/>
      <c r="P62" s="12">
        <v>1580963.2</v>
      </c>
      <c r="Q62" s="12">
        <v>746582.25</v>
      </c>
      <c r="R62" s="12">
        <v>165134.69</v>
      </c>
      <c r="S62" s="48" t="s">
        <v>89</v>
      </c>
      <c r="T62" s="11" t="s">
        <v>89</v>
      </c>
      <c r="U62" s="11" t="s">
        <v>89</v>
      </c>
    </row>
    <row r="63" spans="1:21" s="1" customFormat="1" ht="36.75" customHeight="1">
      <c r="A63" s="5">
        <v>45</v>
      </c>
      <c r="B63" s="29" t="s">
        <v>63</v>
      </c>
      <c r="C63" s="29"/>
      <c r="D63" s="29"/>
      <c r="E63" s="29"/>
      <c r="F63" s="29"/>
      <c r="G63" s="24" t="s">
        <v>8</v>
      </c>
      <c r="H63" s="24"/>
      <c r="I63" s="24" t="s">
        <v>64</v>
      </c>
      <c r="J63" s="24"/>
      <c r="K63" s="24"/>
      <c r="L63" s="24"/>
      <c r="M63" s="24"/>
      <c r="N63" s="24"/>
      <c r="O63" s="24"/>
      <c r="P63" s="12">
        <v>92445.34</v>
      </c>
      <c r="Q63" s="12">
        <v>333819.9</v>
      </c>
      <c r="R63" s="12">
        <v>23278.23</v>
      </c>
      <c r="S63" s="48" t="s">
        <v>89</v>
      </c>
      <c r="T63" s="11" t="s">
        <v>89</v>
      </c>
      <c r="U63" s="11" t="s">
        <v>89</v>
      </c>
    </row>
    <row r="64" spans="1:21" s="1" customFormat="1" ht="36.75" customHeight="1">
      <c r="A64" s="5">
        <v>46</v>
      </c>
      <c r="B64" s="29" t="s">
        <v>65</v>
      </c>
      <c r="C64" s="29"/>
      <c r="D64" s="29"/>
      <c r="E64" s="29"/>
      <c r="F64" s="29"/>
      <c r="G64" s="24" t="s">
        <v>8</v>
      </c>
      <c r="H64" s="24"/>
      <c r="I64" s="33">
        <v>0</v>
      </c>
      <c r="J64" s="33"/>
      <c r="K64" s="33"/>
      <c r="L64" s="9">
        <v>0</v>
      </c>
      <c r="M64" s="9">
        <v>0</v>
      </c>
      <c r="N64" s="9">
        <v>0</v>
      </c>
      <c r="O64" s="9">
        <v>0</v>
      </c>
      <c r="P64" s="12">
        <v>0</v>
      </c>
      <c r="Q64" s="12">
        <v>0</v>
      </c>
      <c r="R64" s="12">
        <v>0</v>
      </c>
      <c r="S64" s="48" t="s">
        <v>89</v>
      </c>
      <c r="T64" s="11" t="s">
        <v>89</v>
      </c>
      <c r="U64" s="11" t="s">
        <v>89</v>
      </c>
    </row>
    <row r="65" spans="1:21" s="1" customFormat="1" ht="48.75" customHeight="1">
      <c r="A65" s="32" t="s">
        <v>66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19" t="s">
        <v>74</v>
      </c>
      <c r="Q65" s="19" t="s">
        <v>75</v>
      </c>
      <c r="R65" s="19" t="s">
        <v>76</v>
      </c>
      <c r="S65" s="19" t="s">
        <v>77</v>
      </c>
      <c r="T65" s="11" t="s">
        <v>89</v>
      </c>
      <c r="U65" s="11" t="s">
        <v>89</v>
      </c>
    </row>
    <row r="66" spans="1:21" s="1" customFormat="1" ht="12.75" customHeight="1">
      <c r="A66" s="5">
        <v>47</v>
      </c>
      <c r="B66" s="31" t="s">
        <v>43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8" t="s">
        <v>44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1" t="s">
        <v>89</v>
      </c>
      <c r="U66" s="11" t="s">
        <v>89</v>
      </c>
    </row>
    <row r="67" spans="1:21" s="1" customFormat="1" ht="12.75" customHeight="1">
      <c r="A67" s="5">
        <v>48</v>
      </c>
      <c r="B67" s="31" t="s">
        <v>45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8" t="s">
        <v>44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1" t="s">
        <v>89</v>
      </c>
      <c r="U67" s="11" t="s">
        <v>89</v>
      </c>
    </row>
    <row r="68" spans="1:21" s="1" customFormat="1" ht="12.75" customHeight="1">
      <c r="A68" s="5">
        <v>49</v>
      </c>
      <c r="B68" s="31" t="s">
        <v>46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8" t="s">
        <v>44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1" t="s">
        <v>89</v>
      </c>
      <c r="U68" s="11" t="s">
        <v>89</v>
      </c>
    </row>
    <row r="69" spans="1:21" s="1" customFormat="1" ht="12.75" customHeight="1">
      <c r="A69" s="5">
        <v>50</v>
      </c>
      <c r="B69" s="31" t="s">
        <v>47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8" t="s">
        <v>8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1" t="s">
        <v>89</v>
      </c>
      <c r="U69" s="11" t="s">
        <v>89</v>
      </c>
    </row>
    <row r="70" spans="1:21" s="1" customFormat="1" ht="12.75" customHeight="1">
      <c r="A70" s="32" t="s">
        <v>67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13"/>
      <c r="Q70" s="13"/>
      <c r="R70" s="13"/>
      <c r="S70" s="13"/>
      <c r="T70" s="11" t="s">
        <v>89</v>
      </c>
      <c r="U70" s="11" t="s">
        <v>89</v>
      </c>
    </row>
    <row r="71" spans="1:21" s="1" customFormat="1" ht="12.75" customHeight="1">
      <c r="A71" s="5">
        <v>51</v>
      </c>
      <c r="B71" s="31" t="s">
        <v>68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8" t="s">
        <v>44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1" t="s">
        <v>89</v>
      </c>
      <c r="U71" s="11" t="s">
        <v>89</v>
      </c>
    </row>
    <row r="72" spans="1:21" s="1" customFormat="1" ht="12.75" customHeight="1">
      <c r="A72" s="5">
        <v>52</v>
      </c>
      <c r="B72" s="31" t="s">
        <v>69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8" t="s">
        <v>44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1" t="s">
        <v>89</v>
      </c>
      <c r="U72" s="11" t="s">
        <v>89</v>
      </c>
    </row>
    <row r="73" spans="1:21" s="1" customFormat="1" ht="12.75" customHeight="1">
      <c r="A73" s="5">
        <v>53</v>
      </c>
      <c r="B73" s="31" t="s">
        <v>70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4">
        <v>0</v>
      </c>
      <c r="O73" s="24"/>
      <c r="P73" s="13">
        <v>0</v>
      </c>
      <c r="Q73" s="13">
        <v>0</v>
      </c>
      <c r="R73" s="13">
        <v>0</v>
      </c>
      <c r="S73" s="13">
        <v>0</v>
      </c>
      <c r="T73" s="11" t="s">
        <v>89</v>
      </c>
      <c r="U73" s="11" t="s">
        <v>89</v>
      </c>
    </row>
    <row r="74" spans="16:21" s="1" customFormat="1" ht="12.75" customHeight="1">
      <c r="P74" s="13">
        <v>0</v>
      </c>
      <c r="Q74" s="13">
        <v>0</v>
      </c>
      <c r="R74" s="13">
        <v>0</v>
      </c>
      <c r="S74" s="13">
        <v>0</v>
      </c>
      <c r="T74" s="11" t="s">
        <v>89</v>
      </c>
      <c r="U74" s="11" t="s">
        <v>89</v>
      </c>
    </row>
    <row r="75" spans="1:15" s="1" customFormat="1" ht="36.75" customHeight="1">
      <c r="A75" s="26" t="s">
        <v>71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="1" customFormat="1" ht="12.75" customHeight="1"/>
    <row r="77" spans="2:12" s="15" customFormat="1" ht="12.75" customHeight="1">
      <c r="B77" s="27" t="s">
        <v>72</v>
      </c>
      <c r="C77" s="27"/>
      <c r="D77" s="27"/>
      <c r="E77" s="27"/>
      <c r="F77" s="27"/>
      <c r="G77" s="28" t="s">
        <v>116</v>
      </c>
      <c r="H77" s="28"/>
      <c r="I77" s="28"/>
      <c r="J77" s="28"/>
      <c r="K77" s="28"/>
      <c r="L77" s="16" t="s">
        <v>73</v>
      </c>
    </row>
    <row r="78" s="15" customFormat="1" ht="12.75" customHeight="1"/>
    <row r="79" s="15" customFormat="1" ht="12.75" customHeight="1"/>
    <row r="80" s="15" customFormat="1" ht="12.75" customHeight="1"/>
  </sheetData>
  <sheetProtection/>
  <mergeCells count="123">
    <mergeCell ref="A1:O1"/>
    <mergeCell ref="H2:K2"/>
    <mergeCell ref="B4:M4"/>
    <mergeCell ref="B5:M5"/>
    <mergeCell ref="B6:M6"/>
    <mergeCell ref="B7:M7"/>
    <mergeCell ref="A8:O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19:M19"/>
    <mergeCell ref="A27:A28"/>
    <mergeCell ref="B27:H28"/>
    <mergeCell ref="I27:K28"/>
    <mergeCell ref="L27:M28"/>
    <mergeCell ref="B20:M20"/>
    <mergeCell ref="B21:M21"/>
    <mergeCell ref="B22:M22"/>
    <mergeCell ref="B23:M23"/>
    <mergeCell ref="B24:M24"/>
    <mergeCell ref="B25:M25"/>
    <mergeCell ref="B29:H29"/>
    <mergeCell ref="I29:K29"/>
    <mergeCell ref="L29:M29"/>
    <mergeCell ref="B30:H30"/>
    <mergeCell ref="I30:K30"/>
    <mergeCell ref="L30:M30"/>
    <mergeCell ref="B31:H31"/>
    <mergeCell ref="I31:K31"/>
    <mergeCell ref="L31:M31"/>
    <mergeCell ref="B32:H32"/>
    <mergeCell ref="I32:K32"/>
    <mergeCell ref="L32:M32"/>
    <mergeCell ref="B33:H33"/>
    <mergeCell ref="I33:K33"/>
    <mergeCell ref="L33:M33"/>
    <mergeCell ref="B34:H34"/>
    <mergeCell ref="I34:K34"/>
    <mergeCell ref="L34:M34"/>
    <mergeCell ref="U27:U28"/>
    <mergeCell ref="A26:U26"/>
    <mergeCell ref="B39:H39"/>
    <mergeCell ref="I39:K39"/>
    <mergeCell ref="L39:M39"/>
    <mergeCell ref="B40:H40"/>
    <mergeCell ref="I40:K40"/>
    <mergeCell ref="L40:M40"/>
    <mergeCell ref="B37:H37"/>
    <mergeCell ref="I37:K37"/>
    <mergeCell ref="A41:O41"/>
    <mergeCell ref="B42:M42"/>
    <mergeCell ref="B43:M43"/>
    <mergeCell ref="R27:R28"/>
    <mergeCell ref="S27:S28"/>
    <mergeCell ref="T27:T28"/>
    <mergeCell ref="L37:M37"/>
    <mergeCell ref="B38:H38"/>
    <mergeCell ref="I38:K38"/>
    <mergeCell ref="L38:M38"/>
    <mergeCell ref="B44:M44"/>
    <mergeCell ref="B45:M45"/>
    <mergeCell ref="A46:O46"/>
    <mergeCell ref="B47:M47"/>
    <mergeCell ref="B48:M48"/>
    <mergeCell ref="B49:M49"/>
    <mergeCell ref="B50:M50"/>
    <mergeCell ref="B51:M51"/>
    <mergeCell ref="B52:M52"/>
    <mergeCell ref="A53:O53"/>
    <mergeCell ref="B54:F54"/>
    <mergeCell ref="G54:H54"/>
    <mergeCell ref="B55:F55"/>
    <mergeCell ref="G55:H55"/>
    <mergeCell ref="B56:F56"/>
    <mergeCell ref="G56:H56"/>
    <mergeCell ref="B61:F61"/>
    <mergeCell ref="B57:F57"/>
    <mergeCell ref="G57:H57"/>
    <mergeCell ref="B58:F58"/>
    <mergeCell ref="G58:H58"/>
    <mergeCell ref="B59:F59"/>
    <mergeCell ref="G59:H59"/>
    <mergeCell ref="B60:F60"/>
    <mergeCell ref="G60:H60"/>
    <mergeCell ref="B62:F62"/>
    <mergeCell ref="G62:H62"/>
    <mergeCell ref="I62:O62"/>
    <mergeCell ref="B63:F63"/>
    <mergeCell ref="G63:H63"/>
    <mergeCell ref="I63:O63"/>
    <mergeCell ref="B71:M71"/>
    <mergeCell ref="B72:M72"/>
    <mergeCell ref="B73:M73"/>
    <mergeCell ref="N73:O73"/>
    <mergeCell ref="B64:F64"/>
    <mergeCell ref="G64:H64"/>
    <mergeCell ref="I64:K64"/>
    <mergeCell ref="A65:O65"/>
    <mergeCell ref="B66:M66"/>
    <mergeCell ref="B67:M67"/>
    <mergeCell ref="A75:O75"/>
    <mergeCell ref="B77:F77"/>
    <mergeCell ref="G77:K77"/>
    <mergeCell ref="B35:H35"/>
    <mergeCell ref="I35:K35"/>
    <mergeCell ref="B36:H36"/>
    <mergeCell ref="I36:K36"/>
    <mergeCell ref="B68:M68"/>
    <mergeCell ref="B69:M69"/>
    <mergeCell ref="A70:O70"/>
    <mergeCell ref="L35:M35"/>
    <mergeCell ref="L36:M36"/>
    <mergeCell ref="N27:N28"/>
    <mergeCell ref="O27:O28"/>
    <mergeCell ref="P27:P28"/>
    <mergeCell ref="Q27:Q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2017-03-06T08:50:27Z</cp:lastPrinted>
  <dcterms:created xsi:type="dcterms:W3CDTF">2017-03-06T08:50:27Z</dcterms:created>
  <dcterms:modified xsi:type="dcterms:W3CDTF">2018-04-06T04:22:25Z</dcterms:modified>
  <cp:category/>
  <cp:version/>
  <cp:contentType/>
  <cp:contentStatus/>
  <cp:revision>1</cp:revision>
</cp:coreProperties>
</file>